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УНЦ" sheetId="4" r:id="rId1"/>
    <sheet name="Лист1" sheetId="5" r:id="rId2"/>
  </sheets>
  <definedNames>
    <definedName name="_xlnm.Print_Area" localSheetId="0">УНЦ!$A$1:$G$109</definedName>
  </definedNames>
  <calcPr calcId="125725"/>
</workbook>
</file>

<file path=xl/calcChain.xml><?xml version="1.0" encoding="utf-8"?>
<calcChain xmlns="http://schemas.openxmlformats.org/spreadsheetml/2006/main">
  <c r="G107" i="4"/>
  <c r="G95"/>
  <c r="G100" s="1"/>
  <c r="G85"/>
  <c r="G73"/>
  <c r="G78" s="1"/>
  <c r="G63"/>
  <c r="G51"/>
  <c r="G56" s="1"/>
  <c r="G41"/>
  <c r="G29"/>
  <c r="G34" s="1"/>
  <c r="G109" l="1"/>
  <c r="G87"/>
  <c r="G65"/>
  <c r="G43"/>
  <c r="G7"/>
  <c r="G12" s="1"/>
  <c r="G19" s="1"/>
  <c r="G21" s="1"/>
</calcChain>
</file>

<file path=xl/sharedStrings.xml><?xml version="1.0" encoding="utf-8"?>
<sst xmlns="http://schemas.openxmlformats.org/spreadsheetml/2006/main" count="175" uniqueCount="42">
  <si>
    <t>№ п/п</t>
  </si>
  <si>
    <t>Итого:</t>
  </si>
  <si>
    <t>Обоснование</t>
  </si>
  <si>
    <t>Наименование объекта строительства</t>
  </si>
  <si>
    <t>Ед. Изм.</t>
  </si>
  <si>
    <t>Кол-во.</t>
  </si>
  <si>
    <t>Стоимость всего, тыс. руб.</t>
  </si>
  <si>
    <t>км</t>
  </si>
  <si>
    <t>1</t>
  </si>
  <si>
    <t>2</t>
  </si>
  <si>
    <t>3</t>
  </si>
  <si>
    <t xml:space="preserve">НДС </t>
  </si>
  <si>
    <t>Укрупненный расчет стоимости строительства кабельной линии</t>
  </si>
  <si>
    <t>Приказ Минстрой России от 07.03.2024 г. №166/пр"Об утверждении укрупненных нормативов цены строительства"</t>
  </si>
  <si>
    <t>НЦС-81-02-12-2024</t>
  </si>
  <si>
    <t>Коэффициент перехода от цен базового района (Московская область)к уровню цен Амурской области, Кпер</t>
  </si>
  <si>
    <t>Регионально-климатический коэффициен, К рег.1</t>
  </si>
  <si>
    <t xml:space="preserve">Таб. 2 </t>
  </si>
  <si>
    <t>Таб. 4</t>
  </si>
  <si>
    <t>Стоимость единицы по НЦС в уровне цен на 01.01.2024,тыс. руб.</t>
  </si>
  <si>
    <t xml:space="preserve">К1-коэффициент учитывающий усложненные условия производства работ </t>
  </si>
  <si>
    <t>п. 20</t>
  </si>
  <si>
    <t>Дефлятор перевода (Прогноз социально-экономического развития Российской Федерации на 2024 год и на плановый период 2025 и 2026 годов" от 22.09.2023)</t>
  </si>
  <si>
    <t>Итого в ценах 2025 г.</t>
  </si>
  <si>
    <t>4</t>
  </si>
  <si>
    <t>5</t>
  </si>
  <si>
    <t>6.1</t>
  </si>
  <si>
    <t>6.2</t>
  </si>
  <si>
    <t>6.3</t>
  </si>
  <si>
    <t>6.4</t>
  </si>
  <si>
    <t>6.5</t>
  </si>
  <si>
    <t>Всего с НДС</t>
  </si>
  <si>
    <t>Итого в ценах 2026 г.</t>
  </si>
  <si>
    <t>Итого в ценах 2027 г.</t>
  </si>
  <si>
    <t>Итого в ценах 2028 г.</t>
  </si>
  <si>
    <t>Инвестиционный проект " Кабельная линия 0,4 кВ ТП 47 - МКД Амурская 146, Зейская 161, 167</t>
  </si>
  <si>
    <t>таб 12-01-017- 06</t>
  </si>
  <si>
    <t>Подземная прокладка в траншее  кабеля с алюминиевыми жилами напряжением 1 кВ</t>
  </si>
  <si>
    <t>Инвестиционный проект " Кабельная линия 0,4 кВ ТП 79 - МКД Зейская 67, Колхозный 4, 6</t>
  </si>
  <si>
    <t>Инвестиционный проект " Кабельная линия 0,4 кВ ТП 54 - МКД Зейская 141, Трудовая 25, 27</t>
  </si>
  <si>
    <t>Инвестиционный проект " Кабельная линия 0,4 кВ ТП 50 А - МКД Трудовая 26, 38, Шимановского 23, 25/1, Зейская 151</t>
  </si>
  <si>
    <t>Итого в ценах 2029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</si>
</sst>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164" fontId="7" fillId="0" borderId="0" xfId="1" applyFont="1" applyBorder="1" applyAlignment="1">
      <alignment vertical="top" wrapText="1"/>
    </xf>
    <xf numFmtId="164" fontId="7" fillId="0" borderId="0" xfId="1" applyFont="1" applyBorder="1" applyAlignment="1">
      <alignment horizontal="center" vertical="top" wrapText="1"/>
    </xf>
    <xf numFmtId="0" fontId="5" fillId="2" borderId="0" xfId="0" applyFont="1" applyFill="1"/>
    <xf numFmtId="4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5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3" fillId="2" borderId="2" xfId="3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justify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10" fillId="2" borderId="0" xfId="5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12" fillId="2" borderId="3" xfId="2" applyFont="1" applyFill="1" applyBorder="1" applyAlignment="1">
      <alignment horizontal="justify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2" fontId="12" fillId="2" borderId="2" xfId="2" applyNumberFormat="1" applyFont="1" applyFill="1" applyBorder="1" applyAlignment="1">
      <alignment horizontal="center" vertical="center" wrapText="1"/>
    </xf>
    <xf numFmtId="2" fontId="12" fillId="2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1">
    <cellStyle name="Обычный" xfId="0" builtinId="0"/>
    <cellStyle name="Обычный 3 2 2" xfId="2"/>
    <cellStyle name="Обычный 3 2 2 2" xfId="5"/>
    <cellStyle name="Обычный 3 2 2 2 2" xfId="9"/>
    <cellStyle name="Обычный 3 2 2 3" xfId="7"/>
    <cellStyle name="Обычный 4" xfId="3"/>
    <cellStyle name="Финансовый" xfId="1" builtinId="3"/>
    <cellStyle name="Финансовый 3 2 2" xfId="4"/>
    <cellStyle name="Финансовый 3 2 2 2" xfId="6"/>
    <cellStyle name="Финансовый 3 2 2 2 2" xfId="10"/>
    <cellStyle name="Финансовый 3 2 2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09"/>
  <sheetViews>
    <sheetView tabSelected="1" view="pageBreakPreview" topLeftCell="A82" zoomScale="75" zoomScaleNormal="60" zoomScaleSheetLayoutView="75" workbookViewId="0">
      <selection activeCell="E107" sqref="E107"/>
    </sheetView>
  </sheetViews>
  <sheetFormatPr defaultColWidth="8.85546875" defaultRowHeight="15.75"/>
  <cols>
    <col min="1" max="1" width="8.85546875" style="3"/>
    <col min="2" max="2" width="22" style="1" customWidth="1"/>
    <col min="3" max="3" width="70.42578125" style="1" customWidth="1"/>
    <col min="4" max="4" width="7.42578125" style="3" customWidth="1"/>
    <col min="5" max="5" width="16.7109375" style="3" customWidth="1"/>
    <col min="6" max="6" width="25.28515625" style="3" customWidth="1"/>
    <col min="7" max="7" width="27.140625" style="11" customWidth="1"/>
    <col min="8" max="8" width="15.28515625" style="1" customWidth="1"/>
    <col min="9" max="11" width="12" style="1" bestFit="1" customWidth="1"/>
    <col min="12" max="16384" width="8.85546875" style="1"/>
  </cols>
  <sheetData>
    <row r="1" spans="1:8" s="3" customFormat="1" ht="18.75">
      <c r="A1" s="39"/>
      <c r="B1" s="39"/>
      <c r="C1" s="39"/>
      <c r="D1" s="39"/>
      <c r="E1" s="39"/>
      <c r="F1" s="39"/>
      <c r="G1" s="39"/>
    </row>
    <row r="2" spans="1:8" s="3" customFormat="1" ht="40.15" customHeight="1">
      <c r="A2" s="28" t="s">
        <v>35</v>
      </c>
      <c r="B2" s="28"/>
      <c r="C2" s="28"/>
      <c r="D2" s="28"/>
      <c r="E2" s="28"/>
      <c r="F2" s="28"/>
      <c r="G2" s="28"/>
    </row>
    <row r="3" spans="1:8" s="3" customFormat="1" ht="12" customHeight="1">
      <c r="B3" s="8"/>
      <c r="C3" s="8"/>
      <c r="D3" s="10"/>
      <c r="E3" s="10"/>
      <c r="F3" s="10"/>
      <c r="G3" s="10"/>
    </row>
    <row r="4" spans="1:8" ht="18.75" customHeight="1">
      <c r="A4" s="29" t="s">
        <v>12</v>
      </c>
      <c r="B4" s="29"/>
      <c r="C4" s="29"/>
      <c r="D4" s="29"/>
      <c r="E4" s="29"/>
      <c r="F4" s="29"/>
      <c r="G4" s="29"/>
    </row>
    <row r="5" spans="1:8" ht="40.9" customHeight="1">
      <c r="A5" s="30" t="s">
        <v>13</v>
      </c>
      <c r="B5" s="30"/>
      <c r="C5" s="30"/>
      <c r="D5" s="30"/>
      <c r="E5" s="30"/>
      <c r="F5" s="30"/>
      <c r="G5" s="30"/>
    </row>
    <row r="6" spans="1:8" s="2" customFormat="1" ht="51" customHeight="1">
      <c r="A6" s="18" t="s">
        <v>0</v>
      </c>
      <c r="B6" s="18" t="s">
        <v>2</v>
      </c>
      <c r="C6" s="19" t="s">
        <v>3</v>
      </c>
      <c r="D6" s="19" t="s">
        <v>4</v>
      </c>
      <c r="E6" s="19" t="s">
        <v>5</v>
      </c>
      <c r="F6" s="20" t="s">
        <v>19</v>
      </c>
      <c r="G6" s="21" t="s">
        <v>6</v>
      </c>
    </row>
    <row r="7" spans="1:8" s="6" customFormat="1" ht="17.25" customHeight="1">
      <c r="A7" s="31" t="s">
        <v>8</v>
      </c>
      <c r="B7" s="15" t="s">
        <v>14</v>
      </c>
      <c r="C7" s="33" t="s">
        <v>37</v>
      </c>
      <c r="D7" s="35" t="s">
        <v>7</v>
      </c>
      <c r="E7" s="35">
        <v>1.0900000000000001</v>
      </c>
      <c r="F7" s="35">
        <v>5846.4</v>
      </c>
      <c r="G7" s="37">
        <f>E7*F7</f>
        <v>6372.576</v>
      </c>
    </row>
    <row r="8" spans="1:8" s="6" customFormat="1" ht="17.25" customHeight="1">
      <c r="A8" s="32"/>
      <c r="B8" s="15" t="s">
        <v>36</v>
      </c>
      <c r="C8" s="34"/>
      <c r="D8" s="36"/>
      <c r="E8" s="36"/>
      <c r="F8" s="36"/>
      <c r="G8" s="38"/>
    </row>
    <row r="9" spans="1:8" s="6" customFormat="1" ht="33.75" customHeight="1">
      <c r="A9" s="15" t="s">
        <v>9</v>
      </c>
      <c r="B9" s="15" t="s">
        <v>17</v>
      </c>
      <c r="C9" s="22" t="s">
        <v>15</v>
      </c>
      <c r="D9" s="13"/>
      <c r="E9" s="13"/>
      <c r="F9" s="14"/>
      <c r="G9" s="14">
        <v>1.1100000000000001</v>
      </c>
    </row>
    <row r="10" spans="1:8" s="6" customFormat="1" ht="18.75" customHeight="1">
      <c r="A10" s="15" t="s">
        <v>10</v>
      </c>
      <c r="B10" s="15" t="s">
        <v>18</v>
      </c>
      <c r="C10" s="22" t="s">
        <v>16</v>
      </c>
      <c r="D10" s="13"/>
      <c r="E10" s="13"/>
      <c r="F10" s="14"/>
      <c r="G10" s="14">
        <v>1.03</v>
      </c>
    </row>
    <row r="11" spans="1:8" s="6" customFormat="1" ht="31.5" customHeight="1">
      <c r="A11" s="15" t="s">
        <v>24</v>
      </c>
      <c r="B11" s="15" t="s">
        <v>21</v>
      </c>
      <c r="C11" s="22" t="s">
        <v>20</v>
      </c>
      <c r="D11" s="13"/>
      <c r="E11" s="13"/>
      <c r="F11" s="14"/>
      <c r="G11" s="14">
        <v>1.03</v>
      </c>
    </row>
    <row r="12" spans="1:8" s="6" customFormat="1">
      <c r="A12" s="15" t="s">
        <v>25</v>
      </c>
      <c r="B12" s="15"/>
      <c r="C12" s="22" t="s">
        <v>1</v>
      </c>
      <c r="D12" s="13"/>
      <c r="E12" s="13"/>
      <c r="F12" s="13"/>
      <c r="G12" s="23">
        <f>G7*G9*G10*G11</f>
        <v>7504.3391250240002</v>
      </c>
    </row>
    <row r="13" spans="1:8" s="3" customFormat="1" ht="47.25">
      <c r="A13" s="14">
        <v>6</v>
      </c>
      <c r="B13" s="14"/>
      <c r="C13" s="22" t="s">
        <v>22</v>
      </c>
      <c r="D13" s="13"/>
      <c r="E13" s="13"/>
      <c r="F13" s="13"/>
      <c r="G13" s="14"/>
    </row>
    <row r="14" spans="1:8" s="3" customFormat="1">
      <c r="A14" s="15" t="s">
        <v>26</v>
      </c>
      <c r="B14" s="14"/>
      <c r="C14" s="13">
        <v>2025</v>
      </c>
      <c r="D14" s="13"/>
      <c r="E14" s="13"/>
      <c r="F14" s="13"/>
      <c r="G14" s="23">
        <v>1.042</v>
      </c>
    </row>
    <row r="15" spans="1:8" s="3" customFormat="1">
      <c r="A15" s="15" t="s">
        <v>27</v>
      </c>
      <c r="B15" s="14"/>
      <c r="C15" s="13">
        <v>2026</v>
      </c>
      <c r="D15" s="13"/>
      <c r="E15" s="13"/>
      <c r="F15" s="13"/>
      <c r="G15" s="24"/>
    </row>
    <row r="16" spans="1:8">
      <c r="A16" s="15" t="s">
        <v>28</v>
      </c>
      <c r="B16" s="14"/>
      <c r="C16" s="13">
        <v>2027</v>
      </c>
      <c r="D16" s="13"/>
      <c r="E16" s="13"/>
      <c r="F16" s="13"/>
      <c r="G16" s="24"/>
      <c r="H16" s="3"/>
    </row>
    <row r="17" spans="1:12" s="3" customFormat="1">
      <c r="A17" s="15" t="s">
        <v>29</v>
      </c>
      <c r="B17" s="14"/>
      <c r="C17" s="13">
        <v>2028</v>
      </c>
      <c r="D17" s="13"/>
      <c r="E17" s="13"/>
      <c r="F17" s="13"/>
      <c r="G17" s="24"/>
    </row>
    <row r="18" spans="1:12" s="3" customFormat="1">
      <c r="A18" s="15" t="s">
        <v>30</v>
      </c>
      <c r="B18" s="14"/>
      <c r="C18" s="13">
        <v>2029</v>
      </c>
      <c r="D18" s="13"/>
      <c r="E18" s="13"/>
      <c r="F18" s="13"/>
      <c r="G18" s="24"/>
    </row>
    <row r="19" spans="1:12" s="3" customFormat="1">
      <c r="A19" s="17">
        <v>7</v>
      </c>
      <c r="B19" s="17"/>
      <c r="C19" s="25" t="s">
        <v>23</v>
      </c>
      <c r="D19" s="25"/>
      <c r="E19" s="25"/>
      <c r="F19" s="25"/>
      <c r="G19" s="16">
        <f>G12*G14</f>
        <v>7819.5213682750082</v>
      </c>
      <c r="H19" s="9"/>
      <c r="I19" s="7"/>
    </row>
    <row r="20" spans="1:12">
      <c r="A20" s="17">
        <v>8</v>
      </c>
      <c r="B20" s="17"/>
      <c r="C20" s="26" t="s">
        <v>11</v>
      </c>
      <c r="D20" s="26"/>
      <c r="E20" s="26"/>
      <c r="F20" s="27">
        <v>0.2</v>
      </c>
      <c r="G20" s="14">
        <v>1.2</v>
      </c>
      <c r="H20" s="4"/>
      <c r="I20" s="4"/>
      <c r="J20" s="4"/>
      <c r="K20" s="4"/>
      <c r="L20" s="5"/>
    </row>
    <row r="21" spans="1:12">
      <c r="A21" s="17">
        <v>9</v>
      </c>
      <c r="B21" s="17"/>
      <c r="C21" s="26" t="s">
        <v>31</v>
      </c>
      <c r="D21" s="26"/>
      <c r="E21" s="26"/>
      <c r="F21" s="26"/>
      <c r="G21" s="16">
        <f>G19*G20</f>
        <v>9383.4256419300091</v>
      </c>
      <c r="H21" s="4"/>
      <c r="I21" s="4"/>
      <c r="J21" s="4"/>
      <c r="K21" s="4"/>
      <c r="L21" s="5"/>
    </row>
    <row r="23" spans="1:12" s="3" customFormat="1" ht="18.75">
      <c r="A23" s="39"/>
      <c r="B23" s="39"/>
      <c r="C23" s="39"/>
      <c r="D23" s="39"/>
      <c r="E23" s="39"/>
      <c r="F23" s="39"/>
      <c r="G23" s="39"/>
    </row>
    <row r="24" spans="1:12" s="3" customFormat="1" ht="40.15" customHeight="1">
      <c r="A24" s="28" t="s">
        <v>38</v>
      </c>
      <c r="B24" s="28"/>
      <c r="C24" s="28"/>
      <c r="D24" s="28"/>
      <c r="E24" s="28"/>
      <c r="F24" s="28"/>
      <c r="G24" s="28"/>
    </row>
    <row r="25" spans="1:12" s="3" customFormat="1" ht="12" customHeight="1">
      <c r="B25" s="12"/>
      <c r="C25" s="12"/>
      <c r="D25" s="12"/>
      <c r="E25" s="12"/>
      <c r="F25" s="12"/>
      <c r="G25" s="12"/>
    </row>
    <row r="26" spans="1:12" s="3" customFormat="1" ht="18.75" customHeight="1">
      <c r="A26" s="29" t="s">
        <v>12</v>
      </c>
      <c r="B26" s="29"/>
      <c r="C26" s="29"/>
      <c r="D26" s="29"/>
      <c r="E26" s="29"/>
      <c r="F26" s="29"/>
      <c r="G26" s="29"/>
    </row>
    <row r="27" spans="1:12" s="3" customFormat="1" ht="40.9" customHeight="1">
      <c r="A27" s="30" t="s">
        <v>13</v>
      </c>
      <c r="B27" s="30"/>
      <c r="C27" s="30"/>
      <c r="D27" s="30"/>
      <c r="E27" s="30"/>
      <c r="F27" s="30"/>
      <c r="G27" s="30"/>
    </row>
    <row r="28" spans="1:12" s="2" customFormat="1" ht="51" customHeight="1">
      <c r="A28" s="18" t="s">
        <v>0</v>
      </c>
      <c r="B28" s="18" t="s">
        <v>2</v>
      </c>
      <c r="C28" s="19" t="s">
        <v>3</v>
      </c>
      <c r="D28" s="19" t="s">
        <v>4</v>
      </c>
      <c r="E28" s="19" t="s">
        <v>5</v>
      </c>
      <c r="F28" s="20" t="s">
        <v>19</v>
      </c>
      <c r="G28" s="21" t="s">
        <v>6</v>
      </c>
    </row>
    <row r="29" spans="1:12" s="6" customFormat="1" ht="17.25" customHeight="1">
      <c r="A29" s="31" t="s">
        <v>8</v>
      </c>
      <c r="B29" s="15" t="s">
        <v>14</v>
      </c>
      <c r="C29" s="33" t="s">
        <v>37</v>
      </c>
      <c r="D29" s="35" t="s">
        <v>7</v>
      </c>
      <c r="E29" s="35">
        <v>1.05</v>
      </c>
      <c r="F29" s="35">
        <v>5846.4</v>
      </c>
      <c r="G29" s="37">
        <f>E29*F29</f>
        <v>6138.72</v>
      </c>
    </row>
    <row r="30" spans="1:12" s="6" customFormat="1" ht="17.25" customHeight="1">
      <c r="A30" s="32"/>
      <c r="B30" s="15" t="s">
        <v>36</v>
      </c>
      <c r="C30" s="34"/>
      <c r="D30" s="36"/>
      <c r="E30" s="36"/>
      <c r="F30" s="36"/>
      <c r="G30" s="38"/>
    </row>
    <row r="31" spans="1:12" s="6" customFormat="1" ht="33.75" customHeight="1">
      <c r="A31" s="15" t="s">
        <v>9</v>
      </c>
      <c r="B31" s="15" t="s">
        <v>17</v>
      </c>
      <c r="C31" s="22" t="s">
        <v>15</v>
      </c>
      <c r="D31" s="13"/>
      <c r="E31" s="13"/>
      <c r="F31" s="14"/>
      <c r="G31" s="14">
        <v>1.1100000000000001</v>
      </c>
    </row>
    <row r="32" spans="1:12" s="6" customFormat="1" ht="18.75" customHeight="1">
      <c r="A32" s="15" t="s">
        <v>10</v>
      </c>
      <c r="B32" s="15" t="s">
        <v>18</v>
      </c>
      <c r="C32" s="22" t="s">
        <v>16</v>
      </c>
      <c r="D32" s="13"/>
      <c r="E32" s="13"/>
      <c r="F32" s="14"/>
      <c r="G32" s="14">
        <v>1.03</v>
      </c>
    </row>
    <row r="33" spans="1:12" s="6" customFormat="1" ht="31.5" customHeight="1">
      <c r="A33" s="15" t="s">
        <v>24</v>
      </c>
      <c r="B33" s="15" t="s">
        <v>21</v>
      </c>
      <c r="C33" s="22" t="s">
        <v>20</v>
      </c>
      <c r="D33" s="13"/>
      <c r="E33" s="13"/>
      <c r="F33" s="14"/>
      <c r="G33" s="14">
        <v>1.03</v>
      </c>
    </row>
    <row r="34" spans="1:12" s="6" customFormat="1">
      <c r="A34" s="15" t="s">
        <v>25</v>
      </c>
      <c r="B34" s="15"/>
      <c r="C34" s="22" t="s">
        <v>1</v>
      </c>
      <c r="D34" s="13"/>
      <c r="E34" s="13"/>
      <c r="F34" s="13"/>
      <c r="G34" s="23">
        <f>G29*G31*G32*G33</f>
        <v>7228.9505332800009</v>
      </c>
    </row>
    <row r="35" spans="1:12" s="3" customFormat="1" ht="47.25">
      <c r="A35" s="14">
        <v>6</v>
      </c>
      <c r="B35" s="14"/>
      <c r="C35" s="22" t="s">
        <v>22</v>
      </c>
      <c r="D35" s="13"/>
      <c r="E35" s="13"/>
      <c r="F35" s="13"/>
      <c r="G35" s="14"/>
    </row>
    <row r="36" spans="1:12" s="3" customFormat="1">
      <c r="A36" s="15" t="s">
        <v>26</v>
      </c>
      <c r="B36" s="14"/>
      <c r="C36" s="13">
        <v>2025</v>
      </c>
      <c r="D36" s="13"/>
      <c r="E36" s="13"/>
      <c r="F36" s="13"/>
      <c r="G36" s="23">
        <v>1.042</v>
      </c>
    </row>
    <row r="37" spans="1:12" s="3" customFormat="1">
      <c r="A37" s="15" t="s">
        <v>27</v>
      </c>
      <c r="B37" s="14"/>
      <c r="C37" s="13">
        <v>2026</v>
      </c>
      <c r="D37" s="13"/>
      <c r="E37" s="13"/>
      <c r="F37" s="13"/>
      <c r="G37" s="24">
        <v>1.04</v>
      </c>
    </row>
    <row r="38" spans="1:12" s="3" customFormat="1">
      <c r="A38" s="15" t="s">
        <v>28</v>
      </c>
      <c r="B38" s="14"/>
      <c r="C38" s="13">
        <v>2027</v>
      </c>
      <c r="D38" s="13"/>
      <c r="E38" s="13"/>
      <c r="F38" s="13"/>
      <c r="G38" s="24"/>
    </row>
    <row r="39" spans="1:12" s="3" customFormat="1">
      <c r="A39" s="15" t="s">
        <v>29</v>
      </c>
      <c r="B39" s="14"/>
      <c r="C39" s="13">
        <v>2028</v>
      </c>
      <c r="D39" s="13"/>
      <c r="E39" s="13"/>
      <c r="F39" s="13"/>
      <c r="G39" s="24"/>
    </row>
    <row r="40" spans="1:12" s="3" customFormat="1">
      <c r="A40" s="15" t="s">
        <v>30</v>
      </c>
      <c r="B40" s="14"/>
      <c r="C40" s="13">
        <v>2029</v>
      </c>
      <c r="D40" s="13"/>
      <c r="E40" s="13"/>
      <c r="F40" s="13"/>
      <c r="G40" s="24"/>
    </row>
    <row r="41" spans="1:12" s="3" customFormat="1">
      <c r="A41" s="17">
        <v>7</v>
      </c>
      <c r="B41" s="17"/>
      <c r="C41" s="25" t="s">
        <v>32</v>
      </c>
      <c r="D41" s="25"/>
      <c r="E41" s="25"/>
      <c r="F41" s="25"/>
      <c r="G41" s="16">
        <f>G34*G36*G37</f>
        <v>7833.8691139048715</v>
      </c>
      <c r="H41" s="9"/>
      <c r="I41" s="7"/>
    </row>
    <row r="42" spans="1:12" s="3" customFormat="1">
      <c r="A42" s="17">
        <v>8</v>
      </c>
      <c r="B42" s="17"/>
      <c r="C42" s="26" t="s">
        <v>11</v>
      </c>
      <c r="D42" s="26"/>
      <c r="E42" s="26"/>
      <c r="F42" s="27">
        <v>0.2</v>
      </c>
      <c r="G42" s="14">
        <v>1.2</v>
      </c>
      <c r="H42" s="4"/>
      <c r="I42" s="4"/>
      <c r="J42" s="4"/>
      <c r="K42" s="4"/>
      <c r="L42" s="5"/>
    </row>
    <row r="43" spans="1:12" s="3" customFormat="1">
      <c r="A43" s="17">
        <v>9</v>
      </c>
      <c r="B43" s="17"/>
      <c r="C43" s="26" t="s">
        <v>31</v>
      </c>
      <c r="D43" s="26"/>
      <c r="E43" s="26"/>
      <c r="F43" s="26"/>
      <c r="G43" s="16">
        <f>G41*G42</f>
        <v>9400.6429366858447</v>
      </c>
      <c r="H43" s="4"/>
      <c r="I43" s="4"/>
      <c r="J43" s="4"/>
      <c r="K43" s="4"/>
      <c r="L43" s="5"/>
    </row>
    <row r="46" spans="1:12" s="3" customFormat="1" ht="40.15" customHeight="1">
      <c r="A46" s="28" t="s">
        <v>39</v>
      </c>
      <c r="B46" s="28"/>
      <c r="C46" s="28"/>
      <c r="D46" s="28"/>
      <c r="E46" s="28"/>
      <c r="F46" s="28"/>
      <c r="G46" s="28"/>
    </row>
    <row r="47" spans="1:12" s="3" customFormat="1" ht="12" customHeight="1">
      <c r="B47" s="12"/>
      <c r="C47" s="12"/>
      <c r="D47" s="12"/>
      <c r="E47" s="12"/>
      <c r="F47" s="12"/>
      <c r="G47" s="12"/>
    </row>
    <row r="48" spans="1:12" s="3" customFormat="1" ht="18.75" customHeight="1">
      <c r="A48" s="29" t="s">
        <v>12</v>
      </c>
      <c r="B48" s="29"/>
      <c r="C48" s="29"/>
      <c r="D48" s="29"/>
      <c r="E48" s="29"/>
      <c r="F48" s="29"/>
      <c r="G48" s="29"/>
    </row>
    <row r="49" spans="1:12" s="3" customFormat="1" ht="40.9" customHeight="1">
      <c r="A49" s="30" t="s">
        <v>13</v>
      </c>
      <c r="B49" s="30"/>
      <c r="C49" s="30"/>
      <c r="D49" s="30"/>
      <c r="E49" s="30"/>
      <c r="F49" s="30"/>
      <c r="G49" s="30"/>
    </row>
    <row r="50" spans="1:12" s="2" customFormat="1" ht="51" customHeight="1">
      <c r="A50" s="18" t="s">
        <v>0</v>
      </c>
      <c r="B50" s="18" t="s">
        <v>2</v>
      </c>
      <c r="C50" s="19" t="s">
        <v>3</v>
      </c>
      <c r="D50" s="19" t="s">
        <v>4</v>
      </c>
      <c r="E50" s="19" t="s">
        <v>5</v>
      </c>
      <c r="F50" s="20" t="s">
        <v>19</v>
      </c>
      <c r="G50" s="21" t="s">
        <v>6</v>
      </c>
    </row>
    <row r="51" spans="1:12" s="6" customFormat="1" ht="17.25" customHeight="1">
      <c r="A51" s="31" t="s">
        <v>8</v>
      </c>
      <c r="B51" s="15" t="s">
        <v>14</v>
      </c>
      <c r="C51" s="33" t="s">
        <v>37</v>
      </c>
      <c r="D51" s="35" t="s">
        <v>7</v>
      </c>
      <c r="E51" s="35">
        <v>1.01</v>
      </c>
      <c r="F51" s="35">
        <v>5846.4</v>
      </c>
      <c r="G51" s="37">
        <f>E51*F51</f>
        <v>5904.8639999999996</v>
      </c>
    </row>
    <row r="52" spans="1:12" s="6" customFormat="1" ht="17.25" customHeight="1">
      <c r="A52" s="32"/>
      <c r="B52" s="15" t="s">
        <v>36</v>
      </c>
      <c r="C52" s="34"/>
      <c r="D52" s="36"/>
      <c r="E52" s="36"/>
      <c r="F52" s="36"/>
      <c r="G52" s="38"/>
    </row>
    <row r="53" spans="1:12" s="6" customFormat="1" ht="33.75" customHeight="1">
      <c r="A53" s="15" t="s">
        <v>9</v>
      </c>
      <c r="B53" s="15" t="s">
        <v>17</v>
      </c>
      <c r="C53" s="22" t="s">
        <v>15</v>
      </c>
      <c r="D53" s="13"/>
      <c r="E53" s="13"/>
      <c r="F53" s="14"/>
      <c r="G53" s="14">
        <v>1.1100000000000001</v>
      </c>
    </row>
    <row r="54" spans="1:12" s="6" customFormat="1" ht="18.75" customHeight="1">
      <c r="A54" s="15" t="s">
        <v>10</v>
      </c>
      <c r="B54" s="15" t="s">
        <v>18</v>
      </c>
      <c r="C54" s="22" t="s">
        <v>16</v>
      </c>
      <c r="D54" s="13"/>
      <c r="E54" s="13"/>
      <c r="F54" s="14"/>
      <c r="G54" s="14">
        <v>1.03</v>
      </c>
    </row>
    <row r="55" spans="1:12" s="6" customFormat="1" ht="31.5" customHeight="1">
      <c r="A55" s="15" t="s">
        <v>24</v>
      </c>
      <c r="B55" s="15" t="s">
        <v>21</v>
      </c>
      <c r="C55" s="22" t="s">
        <v>20</v>
      </c>
      <c r="D55" s="13"/>
      <c r="E55" s="13"/>
      <c r="F55" s="14"/>
      <c r="G55" s="14">
        <v>1.03</v>
      </c>
    </row>
    <row r="56" spans="1:12" s="6" customFormat="1">
      <c r="A56" s="15" t="s">
        <v>25</v>
      </c>
      <c r="B56" s="15"/>
      <c r="C56" s="22" t="s">
        <v>1</v>
      </c>
      <c r="D56" s="13"/>
      <c r="E56" s="13"/>
      <c r="F56" s="13"/>
      <c r="G56" s="23">
        <f>G51*G53*G54*G55</f>
        <v>6953.5619415360006</v>
      </c>
    </row>
    <row r="57" spans="1:12" s="3" customFormat="1" ht="47.25">
      <c r="A57" s="14">
        <v>6</v>
      </c>
      <c r="B57" s="14"/>
      <c r="C57" s="22" t="s">
        <v>22</v>
      </c>
      <c r="D57" s="13"/>
      <c r="E57" s="13"/>
      <c r="F57" s="13"/>
      <c r="G57" s="14"/>
    </row>
    <row r="58" spans="1:12" s="3" customFormat="1">
      <c r="A58" s="15" t="s">
        <v>26</v>
      </c>
      <c r="B58" s="14"/>
      <c r="C58" s="13">
        <v>2025</v>
      </c>
      <c r="D58" s="13"/>
      <c r="E58" s="13"/>
      <c r="F58" s="13"/>
      <c r="G58" s="23">
        <v>1.042</v>
      </c>
    </row>
    <row r="59" spans="1:12" s="3" customFormat="1">
      <c r="A59" s="15" t="s">
        <v>27</v>
      </c>
      <c r="B59" s="14"/>
      <c r="C59" s="13">
        <v>2026</v>
      </c>
      <c r="D59" s="13"/>
      <c r="E59" s="13"/>
      <c r="F59" s="13"/>
      <c r="G59" s="24">
        <v>1.04</v>
      </c>
    </row>
    <row r="60" spans="1:12" s="3" customFormat="1">
      <c r="A60" s="15" t="s">
        <v>28</v>
      </c>
      <c r="B60" s="14"/>
      <c r="C60" s="13">
        <v>2027</v>
      </c>
      <c r="D60" s="13"/>
      <c r="E60" s="13"/>
      <c r="F60" s="13"/>
      <c r="G60" s="24">
        <v>1.04</v>
      </c>
    </row>
    <row r="61" spans="1:12" s="3" customFormat="1">
      <c r="A61" s="15" t="s">
        <v>29</v>
      </c>
      <c r="B61" s="14"/>
      <c r="C61" s="13">
        <v>2028</v>
      </c>
      <c r="D61" s="13"/>
      <c r="E61" s="13"/>
      <c r="F61" s="13"/>
      <c r="G61" s="24"/>
    </row>
    <row r="62" spans="1:12" s="3" customFormat="1">
      <c r="A62" s="15" t="s">
        <v>30</v>
      </c>
      <c r="B62" s="14"/>
      <c r="C62" s="13">
        <v>2029</v>
      </c>
      <c r="D62" s="13"/>
      <c r="E62" s="13"/>
      <c r="F62" s="13"/>
      <c r="G62" s="24"/>
    </row>
    <row r="63" spans="1:12" s="3" customFormat="1">
      <c r="A63" s="17">
        <v>7</v>
      </c>
      <c r="B63" s="17"/>
      <c r="C63" s="25" t="s">
        <v>33</v>
      </c>
      <c r="D63" s="25"/>
      <c r="E63" s="25"/>
      <c r="F63" s="25"/>
      <c r="G63" s="16">
        <f>G56*G58*G59*G60</f>
        <v>7836.8534449958834</v>
      </c>
      <c r="H63" s="9"/>
      <c r="I63" s="7"/>
    </row>
    <row r="64" spans="1:12" s="3" customFormat="1">
      <c r="A64" s="17">
        <v>8</v>
      </c>
      <c r="B64" s="17"/>
      <c r="C64" s="26" t="s">
        <v>11</v>
      </c>
      <c r="D64" s="26"/>
      <c r="E64" s="26"/>
      <c r="F64" s="27">
        <v>0.2</v>
      </c>
      <c r="G64" s="14">
        <v>1.2</v>
      </c>
      <c r="H64" s="4"/>
      <c r="I64" s="4"/>
      <c r="J64" s="4"/>
      <c r="K64" s="4"/>
      <c r="L64" s="5"/>
    </row>
    <row r="65" spans="1:12" s="3" customFormat="1">
      <c r="A65" s="17">
        <v>9</v>
      </c>
      <c r="B65" s="17"/>
      <c r="C65" s="26" t="s">
        <v>31</v>
      </c>
      <c r="D65" s="26"/>
      <c r="E65" s="26"/>
      <c r="F65" s="26"/>
      <c r="G65" s="16">
        <f>G63*G64</f>
        <v>9404.2241339950597</v>
      </c>
      <c r="H65" s="4"/>
      <c r="I65" s="4"/>
      <c r="J65" s="4"/>
      <c r="K65" s="4"/>
      <c r="L65" s="5"/>
    </row>
    <row r="68" spans="1:12" s="3" customFormat="1" ht="40.15" customHeight="1">
      <c r="A68" s="28" t="s">
        <v>40</v>
      </c>
      <c r="B68" s="28"/>
      <c r="C68" s="28"/>
      <c r="D68" s="28"/>
      <c r="E68" s="28"/>
      <c r="F68" s="28"/>
      <c r="G68" s="28"/>
    </row>
    <row r="69" spans="1:12" s="3" customFormat="1" ht="12" customHeight="1">
      <c r="B69" s="12"/>
      <c r="C69" s="12"/>
      <c r="D69" s="12"/>
      <c r="E69" s="12"/>
      <c r="F69" s="12"/>
      <c r="G69" s="12"/>
    </row>
    <row r="70" spans="1:12" s="3" customFormat="1" ht="18.75" customHeight="1">
      <c r="A70" s="29" t="s">
        <v>12</v>
      </c>
      <c r="B70" s="29"/>
      <c r="C70" s="29"/>
      <c r="D70" s="29"/>
      <c r="E70" s="29"/>
      <c r="F70" s="29"/>
      <c r="G70" s="29"/>
    </row>
    <row r="71" spans="1:12" s="3" customFormat="1" ht="40.9" customHeight="1">
      <c r="A71" s="30" t="s">
        <v>13</v>
      </c>
      <c r="B71" s="30"/>
      <c r="C71" s="30"/>
      <c r="D71" s="30"/>
      <c r="E71" s="30"/>
      <c r="F71" s="30"/>
      <c r="G71" s="30"/>
    </row>
    <row r="72" spans="1:12" s="2" customFormat="1" ht="51" customHeight="1">
      <c r="A72" s="18" t="s">
        <v>0</v>
      </c>
      <c r="B72" s="18" t="s">
        <v>2</v>
      </c>
      <c r="C72" s="19" t="s">
        <v>3</v>
      </c>
      <c r="D72" s="19" t="s">
        <v>4</v>
      </c>
      <c r="E72" s="19" t="s">
        <v>5</v>
      </c>
      <c r="F72" s="20" t="s">
        <v>19</v>
      </c>
      <c r="G72" s="21" t="s">
        <v>6</v>
      </c>
    </row>
    <row r="73" spans="1:12" s="6" customFormat="1" ht="17.25" customHeight="1">
      <c r="A73" s="31" t="s">
        <v>8</v>
      </c>
      <c r="B73" s="15" t="s">
        <v>14</v>
      </c>
      <c r="C73" s="33" t="s">
        <v>37</v>
      </c>
      <c r="D73" s="35" t="s">
        <v>7</v>
      </c>
      <c r="E73" s="35">
        <v>0.94</v>
      </c>
      <c r="F73" s="35">
        <v>5846.4</v>
      </c>
      <c r="G73" s="37">
        <f>E73*F73</f>
        <v>5495.6159999999991</v>
      </c>
    </row>
    <row r="74" spans="1:12" s="6" customFormat="1" ht="17.25" customHeight="1">
      <c r="A74" s="32"/>
      <c r="B74" s="15" t="s">
        <v>36</v>
      </c>
      <c r="C74" s="34"/>
      <c r="D74" s="36"/>
      <c r="E74" s="36"/>
      <c r="F74" s="36"/>
      <c r="G74" s="38"/>
    </row>
    <row r="75" spans="1:12" s="6" customFormat="1" ht="33.75" customHeight="1">
      <c r="A75" s="15" t="s">
        <v>9</v>
      </c>
      <c r="B75" s="15" t="s">
        <v>17</v>
      </c>
      <c r="C75" s="22" t="s">
        <v>15</v>
      </c>
      <c r="D75" s="13"/>
      <c r="E75" s="13"/>
      <c r="F75" s="14"/>
      <c r="G75" s="14">
        <v>1.1100000000000001</v>
      </c>
    </row>
    <row r="76" spans="1:12" s="6" customFormat="1" ht="18.75" customHeight="1">
      <c r="A76" s="15" t="s">
        <v>10</v>
      </c>
      <c r="B76" s="15" t="s">
        <v>18</v>
      </c>
      <c r="C76" s="22" t="s">
        <v>16</v>
      </c>
      <c r="D76" s="13"/>
      <c r="E76" s="13"/>
      <c r="F76" s="14"/>
      <c r="G76" s="14">
        <v>1.03</v>
      </c>
    </row>
    <row r="77" spans="1:12" s="6" customFormat="1" ht="31.5" customHeight="1">
      <c r="A77" s="15" t="s">
        <v>24</v>
      </c>
      <c r="B77" s="15" t="s">
        <v>21</v>
      </c>
      <c r="C77" s="22" t="s">
        <v>20</v>
      </c>
      <c r="D77" s="13"/>
      <c r="E77" s="13"/>
      <c r="F77" s="14"/>
      <c r="G77" s="14">
        <v>1.03</v>
      </c>
    </row>
    <row r="78" spans="1:12" s="6" customFormat="1">
      <c r="A78" s="15" t="s">
        <v>25</v>
      </c>
      <c r="B78" s="15"/>
      <c r="C78" s="22" t="s">
        <v>1</v>
      </c>
      <c r="D78" s="13"/>
      <c r="E78" s="13"/>
      <c r="F78" s="13"/>
      <c r="G78" s="23">
        <f>G73*G75*G76*G77</f>
        <v>6471.6319059839998</v>
      </c>
    </row>
    <row r="79" spans="1:12" s="3" customFormat="1" ht="47.25">
      <c r="A79" s="14">
        <v>6</v>
      </c>
      <c r="B79" s="14"/>
      <c r="C79" s="22" t="s">
        <v>22</v>
      </c>
      <c r="D79" s="13"/>
      <c r="E79" s="13"/>
      <c r="F79" s="13"/>
      <c r="G79" s="14"/>
    </row>
    <row r="80" spans="1:12" s="3" customFormat="1">
      <c r="A80" s="15" t="s">
        <v>26</v>
      </c>
      <c r="B80" s="14"/>
      <c r="C80" s="13">
        <v>2025</v>
      </c>
      <c r="D80" s="13"/>
      <c r="E80" s="13"/>
      <c r="F80" s="13"/>
      <c r="G80" s="23">
        <v>1.042</v>
      </c>
    </row>
    <row r="81" spans="1:12" s="3" customFormat="1">
      <c r="A81" s="15" t="s">
        <v>27</v>
      </c>
      <c r="B81" s="14"/>
      <c r="C81" s="13">
        <v>2026</v>
      </c>
      <c r="D81" s="13"/>
      <c r="E81" s="13"/>
      <c r="F81" s="13"/>
      <c r="G81" s="24">
        <v>1.04</v>
      </c>
    </row>
    <row r="82" spans="1:12" s="3" customFormat="1">
      <c r="A82" s="15" t="s">
        <v>28</v>
      </c>
      <c r="B82" s="14"/>
      <c r="C82" s="13">
        <v>2027</v>
      </c>
      <c r="D82" s="13"/>
      <c r="E82" s="13"/>
      <c r="F82" s="13"/>
      <c r="G82" s="24">
        <v>1.04</v>
      </c>
    </row>
    <row r="83" spans="1:12" s="3" customFormat="1">
      <c r="A83" s="15" t="s">
        <v>29</v>
      </c>
      <c r="B83" s="14"/>
      <c r="C83" s="13">
        <v>2028</v>
      </c>
      <c r="D83" s="13"/>
      <c r="E83" s="13"/>
      <c r="F83" s="13"/>
      <c r="G83" s="24">
        <v>1.04</v>
      </c>
    </row>
    <row r="84" spans="1:12" s="3" customFormat="1">
      <c r="A84" s="15" t="s">
        <v>30</v>
      </c>
      <c r="B84" s="14"/>
      <c r="C84" s="13">
        <v>2029</v>
      </c>
      <c r="D84" s="13"/>
      <c r="E84" s="13"/>
      <c r="F84" s="13"/>
      <c r="G84" s="24"/>
    </row>
    <row r="85" spans="1:12" s="3" customFormat="1">
      <c r="A85" s="17">
        <v>7</v>
      </c>
      <c r="B85" s="17"/>
      <c r="C85" s="25" t="s">
        <v>34</v>
      </c>
      <c r="D85" s="25"/>
      <c r="E85" s="25"/>
      <c r="F85" s="25"/>
      <c r="G85" s="16">
        <f>G78*G80*G81*G82*G83</f>
        <v>7585.4533938890836</v>
      </c>
      <c r="H85" s="9"/>
      <c r="I85" s="7"/>
    </row>
    <row r="86" spans="1:12" s="3" customFormat="1">
      <c r="A86" s="17">
        <v>8</v>
      </c>
      <c r="B86" s="17"/>
      <c r="C86" s="26" t="s">
        <v>11</v>
      </c>
      <c r="D86" s="26"/>
      <c r="E86" s="26"/>
      <c r="F86" s="27">
        <v>0.2</v>
      </c>
      <c r="G86" s="14">
        <v>1.2</v>
      </c>
      <c r="H86" s="4"/>
      <c r="I86" s="4"/>
      <c r="J86" s="4"/>
      <c r="K86" s="4"/>
      <c r="L86" s="5"/>
    </row>
    <row r="87" spans="1:12" s="3" customFormat="1">
      <c r="A87" s="17">
        <v>9</v>
      </c>
      <c r="B87" s="17"/>
      <c r="C87" s="26" t="s">
        <v>31</v>
      </c>
      <c r="D87" s="26"/>
      <c r="E87" s="26"/>
      <c r="F87" s="26"/>
      <c r="G87" s="16">
        <f>G85*G86</f>
        <v>9102.5440726669003</v>
      </c>
      <c r="H87" s="4"/>
      <c r="I87" s="4"/>
      <c r="J87" s="4"/>
      <c r="K87" s="4"/>
      <c r="L87" s="5"/>
    </row>
    <row r="90" spans="1:12" s="3" customFormat="1" ht="40.15" customHeight="1">
      <c r="A90" s="28" t="s">
        <v>40</v>
      </c>
      <c r="B90" s="28"/>
      <c r="C90" s="28"/>
      <c r="D90" s="28"/>
      <c r="E90" s="28"/>
      <c r="F90" s="28"/>
      <c r="G90" s="28"/>
    </row>
    <row r="91" spans="1:12" s="3" customFormat="1" ht="12" customHeight="1">
      <c r="B91" s="12"/>
      <c r="C91" s="12"/>
      <c r="D91" s="12"/>
      <c r="E91" s="12"/>
      <c r="F91" s="12"/>
      <c r="G91" s="12"/>
    </row>
    <row r="92" spans="1:12" s="3" customFormat="1" ht="18.75" customHeight="1">
      <c r="A92" s="29" t="s">
        <v>12</v>
      </c>
      <c r="B92" s="29"/>
      <c r="C92" s="29"/>
      <c r="D92" s="29"/>
      <c r="E92" s="29"/>
      <c r="F92" s="29"/>
      <c r="G92" s="29"/>
    </row>
    <row r="93" spans="1:12" s="3" customFormat="1" ht="40.9" customHeight="1">
      <c r="A93" s="30" t="s">
        <v>13</v>
      </c>
      <c r="B93" s="30"/>
      <c r="C93" s="30"/>
      <c r="D93" s="30"/>
      <c r="E93" s="30"/>
      <c r="F93" s="30"/>
      <c r="G93" s="30"/>
    </row>
    <row r="94" spans="1:12" s="2" customFormat="1" ht="51" customHeight="1">
      <c r="A94" s="18" t="s">
        <v>0</v>
      </c>
      <c r="B94" s="18" t="s">
        <v>2</v>
      </c>
      <c r="C94" s="19" t="s">
        <v>3</v>
      </c>
      <c r="D94" s="19" t="s">
        <v>4</v>
      </c>
      <c r="E94" s="19" t="s">
        <v>5</v>
      </c>
      <c r="F94" s="20" t="s">
        <v>19</v>
      </c>
      <c r="G94" s="21" t="s">
        <v>6</v>
      </c>
    </row>
    <row r="95" spans="1:12" s="6" customFormat="1" ht="17.25" customHeight="1">
      <c r="A95" s="31" t="s">
        <v>8</v>
      </c>
      <c r="B95" s="15" t="s">
        <v>14</v>
      </c>
      <c r="C95" s="33" t="s">
        <v>37</v>
      </c>
      <c r="D95" s="35" t="s">
        <v>7</v>
      </c>
      <c r="E95" s="35">
        <v>0.93</v>
      </c>
      <c r="F95" s="35">
        <v>5846.4</v>
      </c>
      <c r="G95" s="37">
        <f>E95*F95</f>
        <v>5437.152</v>
      </c>
    </row>
    <row r="96" spans="1:12" s="6" customFormat="1" ht="17.25" customHeight="1">
      <c r="A96" s="32"/>
      <c r="B96" s="15" t="s">
        <v>36</v>
      </c>
      <c r="C96" s="34"/>
      <c r="D96" s="36"/>
      <c r="E96" s="36"/>
      <c r="F96" s="36"/>
      <c r="G96" s="38"/>
    </row>
    <row r="97" spans="1:12" s="6" customFormat="1" ht="33.75" customHeight="1">
      <c r="A97" s="15" t="s">
        <v>9</v>
      </c>
      <c r="B97" s="15" t="s">
        <v>17</v>
      </c>
      <c r="C97" s="22" t="s">
        <v>15</v>
      </c>
      <c r="D97" s="13"/>
      <c r="E97" s="13"/>
      <c r="F97" s="14"/>
      <c r="G97" s="14">
        <v>1.1100000000000001</v>
      </c>
    </row>
    <row r="98" spans="1:12" s="6" customFormat="1" ht="18.75" customHeight="1">
      <c r="A98" s="15" t="s">
        <v>10</v>
      </c>
      <c r="B98" s="15" t="s">
        <v>18</v>
      </c>
      <c r="C98" s="22" t="s">
        <v>16</v>
      </c>
      <c r="D98" s="13"/>
      <c r="E98" s="13"/>
      <c r="F98" s="14"/>
      <c r="G98" s="14">
        <v>1.03</v>
      </c>
    </row>
    <row r="99" spans="1:12" s="6" customFormat="1" ht="31.5" customHeight="1">
      <c r="A99" s="15" t="s">
        <v>24</v>
      </c>
      <c r="B99" s="15" t="s">
        <v>21</v>
      </c>
      <c r="C99" s="22" t="s">
        <v>20</v>
      </c>
      <c r="D99" s="13"/>
      <c r="E99" s="13"/>
      <c r="F99" s="14"/>
      <c r="G99" s="14">
        <v>1.03</v>
      </c>
    </row>
    <row r="100" spans="1:12" s="6" customFormat="1">
      <c r="A100" s="15" t="s">
        <v>25</v>
      </c>
      <c r="B100" s="15"/>
      <c r="C100" s="22" t="s">
        <v>1</v>
      </c>
      <c r="D100" s="13"/>
      <c r="E100" s="13"/>
      <c r="F100" s="13"/>
      <c r="G100" s="23">
        <f>G95*G97*G98*G99</f>
        <v>6402.7847580480002</v>
      </c>
    </row>
    <row r="101" spans="1:12" s="3" customFormat="1" ht="47.25">
      <c r="A101" s="14">
        <v>6</v>
      </c>
      <c r="B101" s="14"/>
      <c r="C101" s="22" t="s">
        <v>22</v>
      </c>
      <c r="D101" s="13"/>
      <c r="E101" s="13"/>
      <c r="F101" s="13"/>
      <c r="G101" s="14"/>
    </row>
    <row r="102" spans="1:12" s="3" customFormat="1">
      <c r="A102" s="15" t="s">
        <v>26</v>
      </c>
      <c r="B102" s="14"/>
      <c r="C102" s="13">
        <v>2025</v>
      </c>
      <c r="D102" s="13"/>
      <c r="E102" s="13"/>
      <c r="F102" s="13"/>
      <c r="G102" s="23">
        <v>1.042</v>
      </c>
    </row>
    <row r="103" spans="1:12" s="3" customFormat="1">
      <c r="A103" s="15" t="s">
        <v>27</v>
      </c>
      <c r="B103" s="14"/>
      <c r="C103" s="13">
        <v>2026</v>
      </c>
      <c r="D103" s="13"/>
      <c r="E103" s="13"/>
      <c r="F103" s="13"/>
      <c r="G103" s="24">
        <v>1.04</v>
      </c>
    </row>
    <row r="104" spans="1:12" s="3" customFormat="1">
      <c r="A104" s="15" t="s">
        <v>28</v>
      </c>
      <c r="B104" s="14"/>
      <c r="C104" s="13">
        <v>2027</v>
      </c>
      <c r="D104" s="13"/>
      <c r="E104" s="13"/>
      <c r="F104" s="13"/>
      <c r="G104" s="24">
        <v>1.04</v>
      </c>
    </row>
    <row r="105" spans="1:12" s="3" customFormat="1">
      <c r="A105" s="15" t="s">
        <v>29</v>
      </c>
      <c r="B105" s="14"/>
      <c r="C105" s="13">
        <v>2028</v>
      </c>
      <c r="D105" s="13"/>
      <c r="E105" s="13"/>
      <c r="F105" s="13"/>
      <c r="G105" s="24">
        <v>1.04</v>
      </c>
    </row>
    <row r="106" spans="1:12" s="3" customFormat="1">
      <c r="A106" s="15" t="s">
        <v>30</v>
      </c>
      <c r="B106" s="14"/>
      <c r="C106" s="13">
        <v>2029</v>
      </c>
      <c r="D106" s="13"/>
      <c r="E106" s="13"/>
      <c r="F106" s="13"/>
      <c r="G106" s="24">
        <v>1.04</v>
      </c>
    </row>
    <row r="107" spans="1:12" s="3" customFormat="1">
      <c r="A107" s="17">
        <v>7</v>
      </c>
      <c r="B107" s="17"/>
      <c r="C107" s="25" t="s">
        <v>41</v>
      </c>
      <c r="D107" s="25"/>
      <c r="E107" s="25"/>
      <c r="F107" s="25"/>
      <c r="G107" s="16">
        <f>G100*G102*G103*G104*G105*G106</f>
        <v>7804.9473644356631</v>
      </c>
      <c r="H107" s="9"/>
      <c r="I107" s="7"/>
    </row>
    <row r="108" spans="1:12" s="3" customFormat="1">
      <c r="A108" s="17">
        <v>8</v>
      </c>
      <c r="B108" s="17"/>
      <c r="C108" s="26" t="s">
        <v>11</v>
      </c>
      <c r="D108" s="26"/>
      <c r="E108" s="26"/>
      <c r="F108" s="27">
        <v>0.2</v>
      </c>
      <c r="G108" s="14">
        <v>1.2</v>
      </c>
      <c r="H108" s="4"/>
      <c r="I108" s="4"/>
      <c r="J108" s="4"/>
      <c r="K108" s="4"/>
      <c r="L108" s="5"/>
    </row>
    <row r="109" spans="1:12" s="3" customFormat="1">
      <c r="A109" s="17">
        <v>9</v>
      </c>
      <c r="B109" s="17"/>
      <c r="C109" s="26" t="s">
        <v>31</v>
      </c>
      <c r="D109" s="26"/>
      <c r="E109" s="26"/>
      <c r="F109" s="26"/>
      <c r="G109" s="16">
        <f>G107*G108</f>
        <v>9365.9368373227953</v>
      </c>
      <c r="H109" s="4"/>
      <c r="I109" s="4"/>
      <c r="J109" s="4"/>
      <c r="K109" s="4"/>
      <c r="L109" s="5"/>
    </row>
  </sheetData>
  <mergeCells count="47">
    <mergeCell ref="A24:G24"/>
    <mergeCell ref="A26:G26"/>
    <mergeCell ref="A27:G27"/>
    <mergeCell ref="A29:A30"/>
    <mergeCell ref="C29:C30"/>
    <mergeCell ref="D29:D30"/>
    <mergeCell ref="E29:E30"/>
    <mergeCell ref="F29:F30"/>
    <mergeCell ref="G29:G30"/>
    <mergeCell ref="A7:A8"/>
    <mergeCell ref="A1:G1"/>
    <mergeCell ref="A2:G2"/>
    <mergeCell ref="A4:G4"/>
    <mergeCell ref="A5:G5"/>
    <mergeCell ref="C7:C8"/>
    <mergeCell ref="D7:D8"/>
    <mergeCell ref="E7:E8"/>
    <mergeCell ref="F7:F8"/>
    <mergeCell ref="G7:G8"/>
    <mergeCell ref="A23:G23"/>
    <mergeCell ref="A46:G46"/>
    <mergeCell ref="A48:G48"/>
    <mergeCell ref="A49:G49"/>
    <mergeCell ref="A51:A52"/>
    <mergeCell ref="C51:C52"/>
    <mergeCell ref="D51:D52"/>
    <mergeCell ref="E51:E52"/>
    <mergeCell ref="F51:F52"/>
    <mergeCell ref="G51:G52"/>
    <mergeCell ref="A68:G68"/>
    <mergeCell ref="A70:G70"/>
    <mergeCell ref="A71:G71"/>
    <mergeCell ref="A73:A74"/>
    <mergeCell ref="C73:C74"/>
    <mergeCell ref="D73:D74"/>
    <mergeCell ref="E73:E74"/>
    <mergeCell ref="F73:F74"/>
    <mergeCell ref="G73:G74"/>
    <mergeCell ref="A90:G90"/>
    <mergeCell ref="A92:G92"/>
    <mergeCell ref="A93:G93"/>
    <mergeCell ref="A95:A96"/>
    <mergeCell ref="C95:C96"/>
    <mergeCell ref="D95:D96"/>
    <mergeCell ref="E95:E96"/>
    <mergeCell ref="F95:F96"/>
    <mergeCell ref="G95:G96"/>
  </mergeCells>
  <pageMargins left="0" right="0" top="0" bottom="0" header="0.31496062992125984" footer="0.31496062992125984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УНЦ</vt:lpstr>
      <vt:lpstr>Лист1</vt:lpstr>
      <vt:lpstr>УНЦ!Область_печати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2024-04-23T01:57:38Z</dcterms:modified>
</cp:coreProperties>
</file>